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390" yWindow="30" windowWidth="16515" windowHeight="12735" tabRatio="481" activeTab="1"/>
  </bookViews>
  <sheets>
    <sheet name="Notice" sheetId="58" r:id="rId1"/>
    <sheet name="participants" sheetId="2" r:id="rId2"/>
  </sheets>
  <definedNames>
    <definedName name="_xlnm.Print_Titles" localSheetId="1">participants!$A:$C,participants!$1:$2</definedName>
    <definedName name="Participation_Effective" localSheetId="1">participants!$S$30:$S$31</definedName>
  </definedNames>
  <calcPr calcId="162913"/>
</workbook>
</file>

<file path=xl/calcChain.xml><?xml version="1.0" encoding="utf-8"?>
<calcChain xmlns="http://schemas.openxmlformats.org/spreadsheetml/2006/main">
  <c r="H30" i="2" l="1"/>
  <c r="H34" i="2"/>
  <c r="H33" i="2"/>
  <c r="J3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3" i="2"/>
  <c r="G29" i="2" l="1"/>
  <c r="U8" i="2"/>
  <c r="U4" i="2"/>
  <c r="H31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U27" i="2" l="1"/>
  <c r="V27" i="2" s="1"/>
  <c r="U25" i="2"/>
  <c r="V25" i="2" s="1"/>
  <c r="U23" i="2"/>
  <c r="V23" i="2" s="1"/>
  <c r="U21" i="2"/>
  <c r="V21" i="2" s="1"/>
  <c r="U19" i="2"/>
  <c r="V19" i="2" s="1"/>
  <c r="U17" i="2"/>
  <c r="V17" i="2" s="1"/>
  <c r="U15" i="2"/>
  <c r="V15" i="2" s="1"/>
  <c r="U13" i="2"/>
  <c r="U11" i="2"/>
  <c r="U9" i="2"/>
  <c r="U7" i="2"/>
  <c r="U5" i="2"/>
  <c r="U28" i="2"/>
  <c r="V28" i="2" s="1"/>
  <c r="U26" i="2"/>
  <c r="V26" i="2" s="1"/>
  <c r="U24" i="2"/>
  <c r="V24" i="2" s="1"/>
  <c r="U22" i="2"/>
  <c r="V22" i="2" s="1"/>
  <c r="U20" i="2"/>
  <c r="V20" i="2" s="1"/>
  <c r="U18" i="2"/>
  <c r="V18" i="2" s="1"/>
  <c r="U16" i="2"/>
  <c r="V16" i="2" s="1"/>
  <c r="U14" i="2"/>
  <c r="U12" i="2"/>
  <c r="U10" i="2"/>
  <c r="U6" i="2"/>
  <c r="H35" i="2"/>
  <c r="N29" i="2" l="1"/>
  <c r="H32" i="2"/>
  <c r="T4" i="2" l="1"/>
  <c r="T5" i="2"/>
  <c r="T6" i="2"/>
  <c r="T7" i="2"/>
  <c r="T8" i="2"/>
  <c r="T9" i="2"/>
  <c r="T10" i="2"/>
  <c r="T11" i="2"/>
  <c r="T12" i="2"/>
  <c r="T13" i="2"/>
  <c r="T14" i="2"/>
  <c r="T3" i="2"/>
  <c r="U3" i="2" l="1"/>
  <c r="V3" i="2" s="1"/>
  <c r="R29" i="2"/>
  <c r="V5" i="2" l="1"/>
  <c r="V6" i="2"/>
  <c r="V9" i="2"/>
  <c r="V12" i="2"/>
  <c r="V14" i="2"/>
  <c r="V11" i="2"/>
  <c r="V8" i="2"/>
  <c r="V4" i="2"/>
  <c r="V7" i="2"/>
  <c r="V13" i="2"/>
  <c r="V10" i="2"/>
  <c r="V29" i="2" l="1"/>
  <c r="P29" i="2"/>
  <c r="Q29" i="2"/>
  <c r="T29" i="2" l="1"/>
  <c r="U29" i="2" l="1"/>
</calcChain>
</file>

<file path=xl/sharedStrings.xml><?xml version="1.0" encoding="utf-8"?>
<sst xmlns="http://schemas.openxmlformats.org/spreadsheetml/2006/main" count="63" uniqueCount="61">
  <si>
    <t>Somme due</t>
  </si>
  <si>
    <t>Somme prévue</t>
  </si>
  <si>
    <t>au budget</t>
  </si>
  <si>
    <t>encaissé</t>
  </si>
  <si>
    <t>au bilan financier</t>
  </si>
  <si>
    <t>N°</t>
  </si>
  <si>
    <t>Classe</t>
  </si>
  <si>
    <t>Prénom de l'élève</t>
  </si>
  <si>
    <t>Elève</t>
  </si>
  <si>
    <t>NOM</t>
  </si>
  <si>
    <t>Prénom</t>
  </si>
  <si>
    <t>Adresse</t>
  </si>
  <si>
    <t>CP</t>
  </si>
  <si>
    <t>Ville</t>
  </si>
  <si>
    <t>G/F</t>
  </si>
  <si>
    <t>Accompagnateurs</t>
  </si>
  <si>
    <t>Total</t>
  </si>
  <si>
    <t>Participants</t>
  </si>
  <si>
    <r>
      <t>Mineur</t>
    </r>
    <r>
      <rPr>
        <b/>
        <vertAlign val="superscript"/>
        <sz val="11"/>
        <rFont val="Calibri"/>
        <family val="2"/>
        <scheme val="minor"/>
      </rPr>
      <t>(1)</t>
    </r>
  </si>
  <si>
    <t>Professeurs accompagnateurs</t>
  </si>
  <si>
    <t>Femmes</t>
  </si>
  <si>
    <t>Hommes</t>
  </si>
  <si>
    <t>Total P</t>
  </si>
  <si>
    <t>Total A</t>
  </si>
  <si>
    <t>Représentant légal</t>
  </si>
  <si>
    <t>Date Voyage</t>
  </si>
  <si>
    <t xml:space="preserve"> &lt;&lt;&lt; Nb élèves participants majeurs</t>
  </si>
  <si>
    <t>DATE &gt;&gt;</t>
  </si>
  <si>
    <t>Garçons &gt;</t>
  </si>
  <si>
    <t>Filles &gt;</t>
  </si>
  <si>
    <t>Référent Voyage</t>
  </si>
  <si>
    <t>à reverser [+}</t>
  </si>
  <si>
    <t>à percevoir [-]</t>
  </si>
  <si>
    <t>Sur l'onglet 'Budget Prévisionnel'</t>
  </si>
  <si>
    <t>Sur l'onglet 'Encaissement'</t>
  </si>
  <si>
    <t>Sur l'onglet 'Bilan Financier'</t>
  </si>
  <si>
    <t>Renseigner les cellules colorées en jaune</t>
  </si>
  <si>
    <t>Le montant prévisionnel de la contribution des familles est calculé automatiquement</t>
  </si>
  <si>
    <t>Date de début du voyage &gt;</t>
  </si>
  <si>
    <t>Le montant prévisionnel de la participation de la CT est calculé automatiquement</t>
  </si>
  <si>
    <t>Le coût par participant est calculé automatiquement</t>
  </si>
  <si>
    <t>Renseigner les éléments concernant les élèves et leur famille</t>
  </si>
  <si>
    <t>Renseigner la date de début du voyage &gt;&gt;&gt; la minorité/majorité est calculée automatiquement</t>
  </si>
  <si>
    <t>La somme prévue au budget est saisie automatiquement (provient de l'onglet 'Budget Prévisionnel')</t>
  </si>
  <si>
    <t>La somme due au bilan financier est saisie automatiquement (provient de l'onglet 'Bilan Financier')</t>
  </si>
  <si>
    <t>Renseigner les encaissements par élève et par lot (FQE ou FE de Régie)</t>
  </si>
  <si>
    <t>Le coût individuel du voyage est calculé automatiquement &gt;&gt;&gt; renseigner le tarif définitif demandé aux élèves</t>
  </si>
  <si>
    <t>Renseigner le genre G/F &gt;&gt;&gt; la ventilation G/F est calculée automatiquement</t>
  </si>
  <si>
    <t>Participation</t>
  </si>
  <si>
    <t>effective (O/N)</t>
  </si>
  <si>
    <t>Oui</t>
  </si>
  <si>
    <t>Non</t>
  </si>
  <si>
    <t>FEJDR 04</t>
  </si>
  <si>
    <t>FEJDR 05</t>
  </si>
  <si>
    <t>FEJDR 06</t>
  </si>
  <si>
    <t>L'onglet 'Bilan Financier' peut faire office de pièce justificative des recettes du voyage ;</t>
  </si>
  <si>
    <t>Pour l'OR de la contribution des familles, joindre également l'onglet encaissement comme détail des participants.</t>
  </si>
  <si>
    <t>Nom de l'élève</t>
  </si>
  <si>
    <t>Date de naissance</t>
  </si>
  <si>
    <t>Versements</t>
  </si>
  <si>
    <t>H/F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</si>
</sst>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[$-F800]dddd\,\ mmmm\ dd\,\ yyyy"/>
  </numFmts>
  <fonts count="15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</cellStyleXfs>
  <cellXfs count="10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9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164" fontId="1" fillId="2" borderId="1" xfId="0" applyNumberFormat="1" applyFont="1" applyFill="1" applyBorder="1"/>
    <xf numFmtId="0" fontId="2" fillId="0" borderId="0" xfId="0" applyFont="1" applyFill="1" applyAlignment="1">
      <alignment horizontal="right" vertical="center"/>
    </xf>
    <xf numFmtId="164" fontId="2" fillId="3" borderId="6" xfId="0" applyNumberFormat="1" applyFont="1" applyFill="1" applyBorder="1"/>
    <xf numFmtId="0" fontId="2" fillId="0" borderId="0" xfId="0" applyFont="1" applyFill="1" applyAlignment="1">
      <alignment vertical="center"/>
    </xf>
    <xf numFmtId="14" fontId="7" fillId="5" borderId="10" xfId="0" applyNumberFormat="1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right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19" xfId="0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right" vertical="center"/>
    </xf>
    <xf numFmtId="44" fontId="2" fillId="2" borderId="5" xfId="0" applyNumberFormat="1" applyFont="1" applyFill="1" applyBorder="1"/>
    <xf numFmtId="44" fontId="2" fillId="2" borderId="15" xfId="0" applyNumberFormat="1" applyFont="1" applyFill="1" applyBorder="1"/>
    <xf numFmtId="0" fontId="10" fillId="2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164" fontId="2" fillId="2" borderId="2" xfId="0" applyNumberFormat="1" applyFont="1" applyFill="1" applyBorder="1"/>
    <xf numFmtId="0" fontId="1" fillId="8" borderId="18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right"/>
    </xf>
    <xf numFmtId="0" fontId="1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164" fontId="2" fillId="2" borderId="17" xfId="0" applyNumberFormat="1" applyFont="1" applyFill="1" applyBorder="1"/>
    <xf numFmtId="164" fontId="1" fillId="2" borderId="26" xfId="0" applyNumberFormat="1" applyFont="1" applyFill="1" applyBorder="1"/>
    <xf numFmtId="164" fontId="1" fillId="3" borderId="27" xfId="0" applyNumberFormat="1" applyFont="1" applyFill="1" applyBorder="1"/>
    <xf numFmtId="0" fontId="10" fillId="2" borderId="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0" fillId="0" borderId="3" xfId="0" applyFont="1" applyFill="1" applyBorder="1" applyAlignment="1">
      <alignment horizontal="right" vertical="center"/>
    </xf>
    <xf numFmtId="0" fontId="3" fillId="4" borderId="30" xfId="4" applyFont="1" applyFill="1" applyBorder="1" applyAlignment="1">
      <alignment vertical="center"/>
    </xf>
    <xf numFmtId="0" fontId="3" fillId="4" borderId="30" xfId="4" applyFont="1" applyFill="1" applyBorder="1" applyAlignment="1">
      <alignment horizontal="center" vertical="center"/>
    </xf>
    <xf numFmtId="0" fontId="3" fillId="4" borderId="40" xfId="3" applyFont="1" applyFill="1" applyBorder="1" applyAlignment="1">
      <alignment horizontal="center" vertical="center"/>
    </xf>
    <xf numFmtId="0" fontId="3" fillId="4" borderId="36" xfId="4" applyFont="1" applyFill="1" applyBorder="1" applyAlignment="1">
      <alignment vertical="center"/>
    </xf>
    <xf numFmtId="0" fontId="3" fillId="4" borderId="36" xfId="4" applyFont="1" applyFill="1" applyBorder="1" applyAlignment="1">
      <alignment horizontal="center" vertical="center"/>
    </xf>
    <xf numFmtId="0" fontId="3" fillId="7" borderId="39" xfId="4" applyFont="1" applyFill="1" applyBorder="1" applyAlignment="1">
      <alignment vertical="center"/>
    </xf>
    <xf numFmtId="0" fontId="3" fillId="7" borderId="30" xfId="4" applyFont="1" applyFill="1" applyBorder="1" applyAlignment="1">
      <alignment vertical="center"/>
    </xf>
    <xf numFmtId="0" fontId="3" fillId="7" borderId="30" xfId="4" applyFont="1" applyFill="1" applyBorder="1" applyAlignment="1">
      <alignment horizontal="center" vertical="center"/>
    </xf>
    <xf numFmtId="0" fontId="3" fillId="7" borderId="40" xfId="4" applyFont="1" applyFill="1" applyBorder="1" applyAlignment="1">
      <alignment vertical="center"/>
    </xf>
    <xf numFmtId="0" fontId="3" fillId="7" borderId="41" xfId="4" applyFont="1" applyFill="1" applyBorder="1" applyAlignment="1">
      <alignment vertical="center"/>
    </xf>
    <xf numFmtId="0" fontId="3" fillId="7" borderId="36" xfId="4" applyFont="1" applyFill="1" applyBorder="1" applyAlignment="1">
      <alignment vertical="center"/>
    </xf>
    <xf numFmtId="0" fontId="3" fillId="7" borderId="36" xfId="4" applyFont="1" applyFill="1" applyBorder="1" applyAlignment="1">
      <alignment horizontal="center" vertical="center"/>
    </xf>
    <xf numFmtId="0" fontId="3" fillId="7" borderId="42" xfId="4" applyFont="1" applyFill="1" applyBorder="1" applyAlignment="1">
      <alignment vertical="center"/>
    </xf>
    <xf numFmtId="0" fontId="1" fillId="6" borderId="29" xfId="0" applyFont="1" applyFill="1" applyBorder="1" applyAlignment="1">
      <alignment horizontal="center" vertical="center"/>
    </xf>
    <xf numFmtId="14" fontId="1" fillId="6" borderId="31" xfId="0" applyNumberFormat="1" applyFont="1" applyFill="1" applyBorder="1" applyAlignment="1">
      <alignment horizontal="center" vertical="center"/>
    </xf>
    <xf numFmtId="164" fontId="2" fillId="6" borderId="33" xfId="0" applyNumberFormat="1" applyFont="1" applyFill="1" applyBorder="1"/>
    <xf numFmtId="164" fontId="2" fillId="6" borderId="35" xfId="0" applyNumberFormat="1" applyFont="1" applyFill="1" applyBorder="1"/>
    <xf numFmtId="164" fontId="1" fillId="6" borderId="37" xfId="0" applyNumberFormat="1" applyFont="1" applyFill="1" applyBorder="1"/>
    <xf numFmtId="0" fontId="1" fillId="9" borderId="30" xfId="0" applyFont="1" applyFill="1" applyBorder="1" applyAlignment="1">
      <alignment horizontal="center" vertical="center"/>
    </xf>
    <xf numFmtId="14" fontId="1" fillId="9" borderId="32" xfId="0" applyNumberFormat="1" applyFont="1" applyFill="1" applyBorder="1" applyAlignment="1">
      <alignment horizontal="center" vertical="center"/>
    </xf>
    <xf numFmtId="164" fontId="2" fillId="9" borderId="34" xfId="0" applyNumberFormat="1" applyFont="1" applyFill="1" applyBorder="1"/>
    <xf numFmtId="164" fontId="2" fillId="9" borderId="36" xfId="0" applyNumberFormat="1" applyFont="1" applyFill="1" applyBorder="1"/>
    <xf numFmtId="164" fontId="1" fillId="9" borderId="38" xfId="0" applyNumberFormat="1" applyFont="1" applyFill="1" applyBorder="1"/>
    <xf numFmtId="0" fontId="1" fillId="10" borderId="30" xfId="0" applyFont="1" applyFill="1" applyBorder="1" applyAlignment="1">
      <alignment horizontal="center" vertical="center"/>
    </xf>
    <xf numFmtId="14" fontId="1" fillId="10" borderId="32" xfId="0" applyNumberFormat="1" applyFont="1" applyFill="1" applyBorder="1" applyAlignment="1">
      <alignment horizontal="center" vertical="center"/>
    </xf>
    <xf numFmtId="164" fontId="2" fillId="10" borderId="34" xfId="0" applyNumberFormat="1" applyFont="1" applyFill="1" applyBorder="1"/>
    <xf numFmtId="164" fontId="2" fillId="10" borderId="36" xfId="0" applyNumberFormat="1" applyFont="1" applyFill="1" applyBorder="1"/>
    <xf numFmtId="164" fontId="1" fillId="10" borderId="38" xfId="0" applyNumberFormat="1" applyFont="1" applyFill="1" applyBorder="1"/>
    <xf numFmtId="0" fontId="1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11" fillId="0" borderId="0" xfId="0" applyFont="1"/>
    <xf numFmtId="0" fontId="12" fillId="0" borderId="0" xfId="0" applyFont="1" applyFill="1" applyAlignment="1">
      <alignment horizontal="right" vertical="center"/>
    </xf>
    <xf numFmtId="164" fontId="1" fillId="2" borderId="27" xfId="0" applyNumberFormat="1" applyFont="1" applyFill="1" applyBorder="1"/>
    <xf numFmtId="164" fontId="1" fillId="2" borderId="11" xfId="0" applyNumberFormat="1" applyFont="1" applyFill="1" applyBorder="1"/>
    <xf numFmtId="164" fontId="1" fillId="2" borderId="28" xfId="0" applyNumberFormat="1" applyFont="1" applyFill="1" applyBorder="1"/>
    <xf numFmtId="164" fontId="1" fillId="2" borderId="2" xfId="0" applyNumberFormat="1" applyFont="1" applyFill="1" applyBorder="1"/>
    <xf numFmtId="14" fontId="3" fillId="4" borderId="30" xfId="4" applyNumberFormat="1" applyFont="1" applyFill="1" applyBorder="1" applyAlignment="1">
      <alignment horizontal="center" vertical="center"/>
    </xf>
    <xf numFmtId="14" fontId="3" fillId="4" borderId="36" xfId="4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/>
    <xf numFmtId="0" fontId="14" fillId="0" borderId="43" xfId="0" applyFont="1" applyFill="1" applyBorder="1" applyAlignment="1">
      <alignment horizontal="center" vertical="center"/>
    </xf>
    <xf numFmtId="14" fontId="14" fillId="0" borderId="44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4" fontId="2" fillId="0" borderId="45" xfId="0" applyNumberFormat="1" applyFont="1" applyFill="1" applyBorder="1" applyAlignment="1">
      <alignment horizontal="center" vertical="center"/>
    </xf>
    <xf numFmtId="164" fontId="2" fillId="0" borderId="46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165" fontId="2" fillId="2" borderId="47" xfId="2" applyNumberFormat="1" applyFont="1" applyFill="1" applyBorder="1" applyAlignment="1">
      <alignment horizontal="center" vertical="center"/>
    </xf>
    <xf numFmtId="165" fontId="2" fillId="2" borderId="48" xfId="2" applyNumberFormat="1" applyFont="1" applyFill="1" applyBorder="1" applyAlignment="1">
      <alignment horizontal="center" vertical="center"/>
    </xf>
    <xf numFmtId="165" fontId="2" fillId="2" borderId="34" xfId="2" applyNumberFormat="1" applyFont="1" applyFill="1" applyBorder="1" applyAlignment="1">
      <alignment horizontal="center" vertical="center"/>
    </xf>
    <xf numFmtId="14" fontId="2" fillId="0" borderId="0" xfId="0" applyNumberFormat="1" applyFont="1" applyFill="1"/>
    <xf numFmtId="0" fontId="3" fillId="0" borderId="0" xfId="4" applyFont="1" applyFill="1" applyBorder="1" applyAlignment="1">
      <alignment vertical="center"/>
    </xf>
    <xf numFmtId="0" fontId="3" fillId="0" borderId="49" xfId="4" applyFont="1" applyFill="1" applyBorder="1" applyAlignment="1">
      <alignment vertical="center"/>
    </xf>
    <xf numFmtId="0" fontId="2" fillId="0" borderId="49" xfId="0" applyFont="1" applyFill="1" applyBorder="1"/>
    <xf numFmtId="0" fontId="3" fillId="0" borderId="51" xfId="3" applyFont="1" applyFill="1" applyBorder="1" applyAlignment="1">
      <alignment horizontal="center" vertical="center"/>
    </xf>
    <xf numFmtId="0" fontId="3" fillId="0" borderId="50" xfId="3" applyFont="1" applyFill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2" fillId="0" borderId="53" xfId="0" applyFont="1" applyFill="1" applyBorder="1"/>
    <xf numFmtId="0" fontId="2" fillId="0" borderId="54" xfId="0" applyFont="1" applyFill="1" applyBorder="1"/>
    <xf numFmtId="0" fontId="2" fillId="0" borderId="0" xfId="0" applyFont="1" applyFill="1" applyBorder="1"/>
    <xf numFmtId="0" fontId="2" fillId="0" borderId="5" xfId="0" applyFont="1" applyFill="1" applyBorder="1" applyAlignment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65">
    <dxf>
      <font>
        <color rgb="FF92D050"/>
      </font>
      <fill>
        <patternFill>
          <bgColor theme="6" tint="0.7999816888943144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theme="6" tint="0.7999816888943144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2D050"/>
      </font>
      <fill>
        <patternFill>
          <bgColor theme="6" tint="0.7999816888943144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fgColor auto="1"/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6EFCE"/>
      <color rgb="FF006100"/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2"/>
  <sheetViews>
    <sheetView workbookViewId="0">
      <selection activeCell="A12" sqref="A12:XFD12"/>
    </sheetView>
  </sheetViews>
  <sheetFormatPr baseColWidth="10" defaultRowHeight="15" x14ac:dyDescent="0.25"/>
  <sheetData>
    <row r="1" spans="1:2" x14ac:dyDescent="0.25">
      <c r="A1" s="72" t="s">
        <v>33</v>
      </c>
    </row>
    <row r="2" spans="1:2" x14ac:dyDescent="0.25">
      <c r="B2" t="s">
        <v>36</v>
      </c>
    </row>
    <row r="3" spans="1:2" x14ac:dyDescent="0.25">
      <c r="B3" t="s">
        <v>37</v>
      </c>
    </row>
    <row r="4" spans="1:2" x14ac:dyDescent="0.25">
      <c r="B4" t="s">
        <v>39</v>
      </c>
    </row>
    <row r="5" spans="1:2" x14ac:dyDescent="0.25">
      <c r="B5" t="s">
        <v>40</v>
      </c>
    </row>
    <row r="7" spans="1:2" x14ac:dyDescent="0.25">
      <c r="A7" s="72" t="s">
        <v>34</v>
      </c>
    </row>
    <row r="8" spans="1:2" x14ac:dyDescent="0.25">
      <c r="B8" t="s">
        <v>36</v>
      </c>
    </row>
    <row r="9" spans="1:2" x14ac:dyDescent="0.25">
      <c r="B9" t="s">
        <v>41</v>
      </c>
    </row>
    <row r="10" spans="1:2" x14ac:dyDescent="0.25">
      <c r="B10" t="s">
        <v>42</v>
      </c>
    </row>
    <row r="11" spans="1:2" x14ac:dyDescent="0.25">
      <c r="B11" t="s">
        <v>47</v>
      </c>
    </row>
    <row r="12" spans="1:2" x14ac:dyDescent="0.25">
      <c r="B12" t="s">
        <v>43</v>
      </c>
    </row>
    <row r="13" spans="1:2" x14ac:dyDescent="0.25">
      <c r="B13" t="s">
        <v>45</v>
      </c>
    </row>
    <row r="14" spans="1:2" x14ac:dyDescent="0.25">
      <c r="B14" t="s">
        <v>44</v>
      </c>
    </row>
    <row r="16" spans="1:2" x14ac:dyDescent="0.25">
      <c r="A16" s="72" t="s">
        <v>35</v>
      </c>
    </row>
    <row r="17" spans="1:2" x14ac:dyDescent="0.25">
      <c r="B17" t="s">
        <v>36</v>
      </c>
    </row>
    <row r="18" spans="1:2" x14ac:dyDescent="0.25">
      <c r="B18" t="s">
        <v>46</v>
      </c>
    </row>
    <row r="21" spans="1:2" x14ac:dyDescent="0.25">
      <c r="A21" t="s">
        <v>55</v>
      </c>
    </row>
    <row r="22" spans="1:2" x14ac:dyDescent="0.25">
      <c r="A22" t="s">
        <v>56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&amp;L&amp;F&amp;C&amp;A&amp;R&amp;D -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zoomScale="85" zoomScaleNormal="85" workbookViewId="0">
      <pane xSplit="4" ySplit="2" topLeftCell="E3" activePane="bottomRight" state="frozenSplit"/>
      <selection activeCell="D17" sqref="D17"/>
      <selection pane="topRight" activeCell="D17" sqref="D17"/>
      <selection pane="bottomLeft" activeCell="D17" sqref="D17"/>
      <selection pane="bottomRight" activeCell="P2" sqref="P2"/>
    </sheetView>
  </sheetViews>
  <sheetFormatPr baseColWidth="10" defaultRowHeight="15" x14ac:dyDescent="0.25"/>
  <cols>
    <col min="1" max="1" width="3.42578125" style="1" customWidth="1"/>
    <col min="2" max="2" width="19" style="1" bestFit="1" customWidth="1"/>
    <col min="3" max="3" width="17.42578125" style="1" bestFit="1" customWidth="1"/>
    <col min="4" max="4" width="17" style="2" customWidth="1"/>
    <col min="5" max="5" width="18.7109375" style="2" customWidth="1"/>
    <col min="6" max="6" width="20.42578125" style="2" bestFit="1" customWidth="1"/>
    <col min="7" max="7" width="10.7109375" style="2" customWidth="1"/>
    <col min="8" max="8" width="7.140625" style="2" customWidth="1"/>
    <col min="9" max="9" width="23.85546875" style="1" bestFit="1" customWidth="1"/>
    <col min="10" max="10" width="12.28515625" style="1" bestFit="1" customWidth="1"/>
    <col min="11" max="11" width="45.7109375" style="1" bestFit="1" customWidth="1"/>
    <col min="12" max="12" width="7.42578125" style="1" bestFit="1" customWidth="1"/>
    <col min="13" max="13" width="25.140625" style="1" bestFit="1" customWidth="1"/>
    <col min="14" max="14" width="15.28515625" style="1" bestFit="1" customWidth="1"/>
    <col min="15" max="15" width="15.42578125" style="1" bestFit="1" customWidth="1"/>
    <col min="16" max="19" width="12.42578125" style="1" customWidth="1"/>
    <col min="20" max="20" width="17.5703125" style="1" customWidth="1"/>
    <col min="21" max="21" width="16.5703125" style="1" customWidth="1"/>
    <col min="22" max="22" width="13" style="1" customWidth="1"/>
    <col min="23" max="16384" width="11.42578125" style="1"/>
  </cols>
  <sheetData>
    <row r="1" spans="1:22" ht="15.75" thickBot="1" x14ac:dyDescent="0.3">
      <c r="A1" s="11"/>
      <c r="B1" s="86" t="s">
        <v>8</v>
      </c>
      <c r="C1" s="87"/>
      <c r="D1" s="87"/>
      <c r="E1" s="87"/>
      <c r="F1" s="87"/>
      <c r="G1" s="87"/>
      <c r="H1" s="12"/>
      <c r="I1" s="88" t="s">
        <v>24</v>
      </c>
      <c r="J1" s="89"/>
      <c r="K1" s="89"/>
      <c r="L1" s="89"/>
      <c r="M1" s="89"/>
      <c r="N1" s="29" t="s">
        <v>1</v>
      </c>
      <c r="O1" s="30" t="s">
        <v>59</v>
      </c>
      <c r="P1" s="55" t="s">
        <v>52</v>
      </c>
      <c r="Q1" s="60" t="s">
        <v>53</v>
      </c>
      <c r="R1" s="65" t="s">
        <v>54</v>
      </c>
      <c r="S1" s="81" t="s">
        <v>48</v>
      </c>
      <c r="T1" s="31" t="s">
        <v>16</v>
      </c>
      <c r="U1" s="31" t="s">
        <v>0</v>
      </c>
      <c r="V1" s="32" t="s">
        <v>31</v>
      </c>
    </row>
    <row r="2" spans="1:22" ht="18" thickBot="1" x14ac:dyDescent="0.3">
      <c r="A2" s="20" t="s">
        <v>5</v>
      </c>
      <c r="B2" s="13" t="s">
        <v>57</v>
      </c>
      <c r="C2" s="13" t="s">
        <v>7</v>
      </c>
      <c r="D2" s="14" t="s">
        <v>6</v>
      </c>
      <c r="E2" s="14" t="s">
        <v>58</v>
      </c>
      <c r="F2" s="14" t="s">
        <v>25</v>
      </c>
      <c r="G2" s="14" t="s">
        <v>18</v>
      </c>
      <c r="H2" s="15" t="s">
        <v>14</v>
      </c>
      <c r="I2" s="16" t="s">
        <v>9</v>
      </c>
      <c r="J2" s="17" t="s">
        <v>10</v>
      </c>
      <c r="K2" s="17" t="s">
        <v>11</v>
      </c>
      <c r="L2" s="17" t="s">
        <v>12</v>
      </c>
      <c r="M2" s="28" t="s">
        <v>13</v>
      </c>
      <c r="N2" s="33" t="s">
        <v>2</v>
      </c>
      <c r="O2" s="18" t="s">
        <v>27</v>
      </c>
      <c r="P2" s="56">
        <v>44291</v>
      </c>
      <c r="Q2" s="61">
        <v>44322</v>
      </c>
      <c r="R2" s="66">
        <v>44353</v>
      </c>
      <c r="S2" s="82" t="s">
        <v>49</v>
      </c>
      <c r="T2" s="19" t="s">
        <v>3</v>
      </c>
      <c r="U2" s="19" t="s">
        <v>4</v>
      </c>
      <c r="V2" s="34" t="s">
        <v>32</v>
      </c>
    </row>
    <row r="3" spans="1:22" ht="15.75" thickBot="1" x14ac:dyDescent="0.3">
      <c r="A3" s="21">
        <v>1</v>
      </c>
      <c r="B3" s="42"/>
      <c r="C3" s="42"/>
      <c r="D3" s="43"/>
      <c r="E3" s="78"/>
      <c r="F3" s="90"/>
      <c r="G3" t="str">
        <f ca="1">IF(E3="","",IF(DATEDIF(E3,TODAY(),"Y")&gt;=18,"Majeur","Mineur"))</f>
        <v/>
      </c>
      <c r="H3" s="44"/>
      <c r="I3" s="47"/>
      <c r="J3" s="48"/>
      <c r="K3" s="48"/>
      <c r="L3" s="49"/>
      <c r="M3" s="50"/>
      <c r="N3" s="35"/>
      <c r="O3" s="10"/>
      <c r="P3" s="57"/>
      <c r="Q3" s="62"/>
      <c r="R3" s="67"/>
      <c r="S3" s="84"/>
      <c r="T3" s="77">
        <f>SUM(P3:R3)</f>
        <v>0</v>
      </c>
      <c r="U3" s="27">
        <f>N3-T3</f>
        <v>0</v>
      </c>
      <c r="V3" s="75">
        <f>T3-U3</f>
        <v>0</v>
      </c>
    </row>
    <row r="4" spans="1:22" ht="15.75" thickBot="1" x14ac:dyDescent="0.3">
      <c r="A4" s="22">
        <v>2</v>
      </c>
      <c r="B4" s="45"/>
      <c r="C4" s="45"/>
      <c r="D4" s="46"/>
      <c r="E4" s="78"/>
      <c r="F4" s="91"/>
      <c r="G4" t="str">
        <f t="shared" ref="G4:G28" ca="1" si="0">IF(E4="","",IF(DATEDIF(E4,TODAY(),"Y")&gt;=18,"Majeur","Mineur"))</f>
        <v/>
      </c>
      <c r="H4" s="44"/>
      <c r="I4" s="51"/>
      <c r="J4" s="52"/>
      <c r="K4" s="52"/>
      <c r="L4" s="53"/>
      <c r="M4" s="54"/>
      <c r="N4" s="35"/>
      <c r="O4" s="10"/>
      <c r="P4" s="58"/>
      <c r="Q4" s="63"/>
      <c r="R4" s="68"/>
      <c r="S4" s="85"/>
      <c r="T4" s="8">
        <f>SUM(P4:R4)</f>
        <v>0</v>
      </c>
      <c r="U4" s="27">
        <f>IF(S4="Oui",IF(B4&lt;&gt;0,$J$31,0),0)</f>
        <v>0</v>
      </c>
      <c r="V4" s="75">
        <f t="shared" ref="V4:V14" si="1">T4-U4</f>
        <v>0</v>
      </c>
    </row>
    <row r="5" spans="1:22" ht="15.75" thickBot="1" x14ac:dyDescent="0.3">
      <c r="A5" s="22">
        <v>3</v>
      </c>
      <c r="B5" s="45"/>
      <c r="C5" s="45"/>
      <c r="D5" s="46"/>
      <c r="E5" s="79"/>
      <c r="F5" s="91"/>
      <c r="G5" t="str">
        <f t="shared" ca="1" si="0"/>
        <v/>
      </c>
      <c r="H5" s="44"/>
      <c r="I5" s="51"/>
      <c r="J5" s="52"/>
      <c r="K5" s="52"/>
      <c r="L5" s="53"/>
      <c r="M5" s="54"/>
      <c r="N5" s="35"/>
      <c r="O5" s="10"/>
      <c r="P5" s="58"/>
      <c r="Q5" s="63"/>
      <c r="R5" s="68"/>
      <c r="S5" s="85"/>
      <c r="T5" s="8">
        <f>SUM(P5:R5)</f>
        <v>0</v>
      </c>
      <c r="U5" s="27">
        <f>IF(S5="Oui",IF(B5&lt;&gt;0,$J$31,0),0)</f>
        <v>0</v>
      </c>
      <c r="V5" s="75">
        <f t="shared" si="1"/>
        <v>0</v>
      </c>
    </row>
    <row r="6" spans="1:22" ht="15.75" thickBot="1" x14ac:dyDescent="0.3">
      <c r="A6" s="22">
        <v>4</v>
      </c>
      <c r="B6" s="45"/>
      <c r="C6" s="45"/>
      <c r="D6" s="46"/>
      <c r="E6" s="79"/>
      <c r="F6" s="91"/>
      <c r="G6" t="str">
        <f t="shared" ca="1" si="0"/>
        <v/>
      </c>
      <c r="H6" s="44"/>
      <c r="I6" s="51"/>
      <c r="J6" s="52"/>
      <c r="K6" s="52"/>
      <c r="L6" s="53"/>
      <c r="M6" s="54"/>
      <c r="N6" s="35"/>
      <c r="O6" s="10"/>
      <c r="P6" s="58"/>
      <c r="Q6" s="63"/>
      <c r="R6" s="68"/>
      <c r="S6" s="85"/>
      <c r="T6" s="8">
        <f>SUM(P6:R6)</f>
        <v>0</v>
      </c>
      <c r="U6" s="27">
        <f>IF(S6="Oui",IF(B6&lt;&gt;0,$J$31,0),0)</f>
        <v>0</v>
      </c>
      <c r="V6" s="75">
        <f t="shared" si="1"/>
        <v>0</v>
      </c>
    </row>
    <row r="7" spans="1:22" ht="15.75" thickBot="1" x14ac:dyDescent="0.3">
      <c r="A7" s="22">
        <v>5</v>
      </c>
      <c r="B7" s="45"/>
      <c r="C7" s="45"/>
      <c r="D7" s="46"/>
      <c r="E7" s="79"/>
      <c r="F7" s="91"/>
      <c r="G7" t="str">
        <f t="shared" ca="1" si="0"/>
        <v/>
      </c>
      <c r="H7" s="44"/>
      <c r="I7" s="51"/>
      <c r="J7" s="52"/>
      <c r="K7" s="52"/>
      <c r="L7" s="53"/>
      <c r="M7" s="54"/>
      <c r="N7" s="35"/>
      <c r="O7" s="10"/>
      <c r="P7" s="58"/>
      <c r="Q7" s="63"/>
      <c r="R7" s="68"/>
      <c r="S7" s="85"/>
      <c r="T7" s="8">
        <f>SUM(P7:R7)</f>
        <v>0</v>
      </c>
      <c r="U7" s="27">
        <f>IF(S7="Oui",IF(B7&lt;&gt;0,$J$31,0),0)</f>
        <v>0</v>
      </c>
      <c r="V7" s="75">
        <f t="shared" si="1"/>
        <v>0</v>
      </c>
    </row>
    <row r="8" spans="1:22" ht="15.75" thickBot="1" x14ac:dyDescent="0.3">
      <c r="A8" s="22">
        <v>6</v>
      </c>
      <c r="B8" s="45"/>
      <c r="C8" s="45"/>
      <c r="D8" s="46"/>
      <c r="E8" s="79"/>
      <c r="F8" s="91"/>
      <c r="G8" t="str">
        <f t="shared" ca="1" si="0"/>
        <v/>
      </c>
      <c r="H8" s="44"/>
      <c r="I8" s="51"/>
      <c r="J8" s="52"/>
      <c r="K8" s="52"/>
      <c r="L8" s="53"/>
      <c r="M8" s="54"/>
      <c r="N8" s="35"/>
      <c r="O8" s="10"/>
      <c r="P8" s="58"/>
      <c r="Q8" s="63"/>
      <c r="R8" s="68"/>
      <c r="S8" s="85"/>
      <c r="T8" s="8">
        <f>SUM(P8:R8)</f>
        <v>0</v>
      </c>
      <c r="U8" s="27">
        <f>IF(S8="Oui",IF(B8&lt;&gt;0,$J$31,0),0)</f>
        <v>0</v>
      </c>
      <c r="V8" s="75">
        <f t="shared" si="1"/>
        <v>0</v>
      </c>
    </row>
    <row r="9" spans="1:22" ht="15.75" thickBot="1" x14ac:dyDescent="0.3">
      <c r="A9" s="22">
        <v>7</v>
      </c>
      <c r="B9" s="45"/>
      <c r="C9" s="45"/>
      <c r="D9" s="46"/>
      <c r="E9" s="79"/>
      <c r="F9" s="91"/>
      <c r="G9" t="str">
        <f t="shared" ca="1" si="0"/>
        <v/>
      </c>
      <c r="H9" s="44"/>
      <c r="I9" s="51"/>
      <c r="J9" s="52"/>
      <c r="K9" s="52"/>
      <c r="L9" s="53"/>
      <c r="M9" s="54"/>
      <c r="N9" s="35"/>
      <c r="O9" s="10"/>
      <c r="P9" s="58"/>
      <c r="Q9" s="63"/>
      <c r="R9" s="68"/>
      <c r="S9" s="85"/>
      <c r="T9" s="8">
        <f>SUM(P9:R9)</f>
        <v>0</v>
      </c>
      <c r="U9" s="27">
        <f>IF(S9="Oui",IF(B9&lt;&gt;0,$J$31,0),0)</f>
        <v>0</v>
      </c>
      <c r="V9" s="75">
        <f t="shared" si="1"/>
        <v>0</v>
      </c>
    </row>
    <row r="10" spans="1:22" ht="15.75" thickBot="1" x14ac:dyDescent="0.3">
      <c r="A10" s="22">
        <v>8</v>
      </c>
      <c r="B10" s="45"/>
      <c r="C10" s="45"/>
      <c r="D10" s="46"/>
      <c r="E10" s="79"/>
      <c r="F10" s="91"/>
      <c r="G10" t="str">
        <f t="shared" ca="1" si="0"/>
        <v/>
      </c>
      <c r="H10" s="44"/>
      <c r="I10" s="51"/>
      <c r="J10" s="52"/>
      <c r="K10" s="52"/>
      <c r="L10" s="53"/>
      <c r="M10" s="54"/>
      <c r="N10" s="35"/>
      <c r="O10" s="10"/>
      <c r="P10" s="58"/>
      <c r="Q10" s="63"/>
      <c r="R10" s="68"/>
      <c r="S10" s="85"/>
      <c r="T10" s="8">
        <f>SUM(P10:R10)</f>
        <v>0</v>
      </c>
      <c r="U10" s="27">
        <f>IF(S10="Oui",IF(B10&lt;&gt;0,$J$31,0),0)</f>
        <v>0</v>
      </c>
      <c r="V10" s="75">
        <f t="shared" si="1"/>
        <v>0</v>
      </c>
    </row>
    <row r="11" spans="1:22" ht="15.75" thickBot="1" x14ac:dyDescent="0.3">
      <c r="A11" s="22">
        <v>9</v>
      </c>
      <c r="B11" s="45"/>
      <c r="C11" s="45"/>
      <c r="D11" s="46"/>
      <c r="E11" s="79"/>
      <c r="F11" s="91"/>
      <c r="G11" t="str">
        <f t="shared" ca="1" si="0"/>
        <v/>
      </c>
      <c r="H11" s="44"/>
      <c r="I11" s="51"/>
      <c r="J11" s="52"/>
      <c r="K11" s="52"/>
      <c r="L11" s="53"/>
      <c r="M11" s="54"/>
      <c r="N11" s="35"/>
      <c r="O11" s="10"/>
      <c r="P11" s="58"/>
      <c r="Q11" s="63"/>
      <c r="R11" s="68"/>
      <c r="S11" s="85"/>
      <c r="T11" s="8">
        <f>SUM(P11:R11)</f>
        <v>0</v>
      </c>
      <c r="U11" s="27">
        <f>IF(S11="Oui",IF(B11&lt;&gt;0,$J$31,0),0)</f>
        <v>0</v>
      </c>
      <c r="V11" s="75">
        <f t="shared" si="1"/>
        <v>0</v>
      </c>
    </row>
    <row r="12" spans="1:22" ht="15.75" thickBot="1" x14ac:dyDescent="0.3">
      <c r="A12" s="22">
        <v>10</v>
      </c>
      <c r="B12" s="45"/>
      <c r="C12" s="45"/>
      <c r="D12" s="46"/>
      <c r="E12" s="79"/>
      <c r="F12" s="91"/>
      <c r="G12" t="str">
        <f t="shared" ca="1" si="0"/>
        <v/>
      </c>
      <c r="H12" s="44"/>
      <c r="I12" s="51"/>
      <c r="J12" s="52"/>
      <c r="K12" s="52"/>
      <c r="L12" s="53"/>
      <c r="M12" s="54"/>
      <c r="N12" s="35"/>
      <c r="O12" s="10"/>
      <c r="P12" s="58"/>
      <c r="Q12" s="63"/>
      <c r="R12" s="68"/>
      <c r="S12" s="85"/>
      <c r="T12" s="8">
        <f>SUM(P12:R12)</f>
        <v>0</v>
      </c>
      <c r="U12" s="27">
        <f>IF(S12="Oui",IF(B12&lt;&gt;0,$J$31,0),0)</f>
        <v>0</v>
      </c>
      <c r="V12" s="75">
        <f t="shared" si="1"/>
        <v>0</v>
      </c>
    </row>
    <row r="13" spans="1:22" ht="15.75" thickBot="1" x14ac:dyDescent="0.3">
      <c r="A13" s="22">
        <v>11</v>
      </c>
      <c r="B13" s="45"/>
      <c r="C13" s="45"/>
      <c r="D13" s="46"/>
      <c r="E13" s="79"/>
      <c r="F13" s="91"/>
      <c r="G13" t="str">
        <f t="shared" ca="1" si="0"/>
        <v/>
      </c>
      <c r="H13" s="44"/>
      <c r="I13" s="51"/>
      <c r="J13" s="52"/>
      <c r="K13" s="52"/>
      <c r="L13" s="53"/>
      <c r="M13" s="54"/>
      <c r="N13" s="35"/>
      <c r="O13" s="10"/>
      <c r="P13" s="58"/>
      <c r="Q13" s="63"/>
      <c r="R13" s="68"/>
      <c r="S13" s="85"/>
      <c r="T13" s="8">
        <f>SUM(P13:R13)</f>
        <v>0</v>
      </c>
      <c r="U13" s="27">
        <f>IF(S13="Oui",IF(B13&lt;&gt;0,$J$31,0),0)</f>
        <v>0</v>
      </c>
      <c r="V13" s="75">
        <f t="shared" si="1"/>
        <v>0</v>
      </c>
    </row>
    <row r="14" spans="1:22" ht="15.75" thickBot="1" x14ac:dyDescent="0.3">
      <c r="A14" s="22">
        <v>12</v>
      </c>
      <c r="B14" s="45"/>
      <c r="C14" s="45"/>
      <c r="D14" s="46"/>
      <c r="E14" s="79"/>
      <c r="F14" s="91"/>
      <c r="G14" t="str">
        <f t="shared" ca="1" si="0"/>
        <v/>
      </c>
      <c r="H14" s="44"/>
      <c r="I14" s="51"/>
      <c r="J14" s="52"/>
      <c r="K14" s="52"/>
      <c r="L14" s="53"/>
      <c r="M14" s="54"/>
      <c r="N14" s="35"/>
      <c r="O14" s="10"/>
      <c r="P14" s="58"/>
      <c r="Q14" s="63"/>
      <c r="R14" s="68"/>
      <c r="S14" s="85"/>
      <c r="T14" s="8">
        <f>SUM(P14:R14)</f>
        <v>0</v>
      </c>
      <c r="U14" s="27">
        <f>IF(S14="Oui",IF(B14&lt;&gt;0,$J$31,0),0)</f>
        <v>0</v>
      </c>
      <c r="V14" s="75">
        <f t="shared" si="1"/>
        <v>0</v>
      </c>
    </row>
    <row r="15" spans="1:22" ht="15.75" thickBot="1" x14ac:dyDescent="0.3">
      <c r="A15" s="22">
        <v>13</v>
      </c>
      <c r="B15" s="45"/>
      <c r="C15" s="45"/>
      <c r="D15" s="46"/>
      <c r="E15" s="79"/>
      <c r="F15" s="91"/>
      <c r="G15" t="str">
        <f t="shared" ca="1" si="0"/>
        <v/>
      </c>
      <c r="H15" s="44"/>
      <c r="I15" s="51"/>
      <c r="J15" s="52"/>
      <c r="K15" s="52"/>
      <c r="L15" s="53"/>
      <c r="M15" s="54"/>
      <c r="N15" s="35"/>
      <c r="O15" s="10"/>
      <c r="P15" s="58"/>
      <c r="Q15" s="63"/>
      <c r="R15" s="68"/>
      <c r="S15" s="85"/>
      <c r="T15" s="8">
        <f>SUM(P15:R15)</f>
        <v>0</v>
      </c>
      <c r="U15" s="27">
        <f>IF(S15="Oui",IF(B15&lt;&gt;0,$J$31,0),0)</f>
        <v>0</v>
      </c>
      <c r="V15" s="75">
        <f t="shared" ref="V15:V28" si="2">T15-U15</f>
        <v>0</v>
      </c>
    </row>
    <row r="16" spans="1:22" ht="15.75" thickBot="1" x14ac:dyDescent="0.3">
      <c r="A16" s="22">
        <v>14</v>
      </c>
      <c r="B16" s="45"/>
      <c r="C16" s="45"/>
      <c r="D16" s="46"/>
      <c r="E16" s="79"/>
      <c r="F16" s="91"/>
      <c r="G16" t="str">
        <f t="shared" ca="1" si="0"/>
        <v/>
      </c>
      <c r="H16" s="44"/>
      <c r="I16" s="51"/>
      <c r="J16" s="52"/>
      <c r="K16" s="52"/>
      <c r="L16" s="53"/>
      <c r="M16" s="54"/>
      <c r="N16" s="35"/>
      <c r="O16" s="10"/>
      <c r="P16" s="58"/>
      <c r="Q16" s="63"/>
      <c r="R16" s="68"/>
      <c r="S16" s="85"/>
      <c r="T16" s="8">
        <f>SUM(P16:R16)</f>
        <v>0</v>
      </c>
      <c r="U16" s="27">
        <f>IF(S16="Oui",IF(B16&lt;&gt;0,$J$31,0),0)</f>
        <v>0</v>
      </c>
      <c r="V16" s="75">
        <f t="shared" si="2"/>
        <v>0</v>
      </c>
    </row>
    <row r="17" spans="1:22" ht="15.75" thickBot="1" x14ac:dyDescent="0.3">
      <c r="A17" s="22">
        <v>15</v>
      </c>
      <c r="B17" s="45"/>
      <c r="C17" s="45"/>
      <c r="D17" s="46"/>
      <c r="E17" s="79"/>
      <c r="F17" s="91"/>
      <c r="G17" t="str">
        <f t="shared" ca="1" si="0"/>
        <v/>
      </c>
      <c r="H17" s="44"/>
      <c r="I17" s="51"/>
      <c r="J17" s="52"/>
      <c r="K17" s="52"/>
      <c r="L17" s="53"/>
      <c r="M17" s="54"/>
      <c r="N17" s="35"/>
      <c r="O17" s="10"/>
      <c r="P17" s="58"/>
      <c r="Q17" s="63"/>
      <c r="R17" s="68"/>
      <c r="S17" s="85"/>
      <c r="T17" s="8">
        <f>SUM(P17:R17)</f>
        <v>0</v>
      </c>
      <c r="U17" s="27">
        <f>IF(S17="Oui",IF(B17&lt;&gt;0,$J$31,0),0)</f>
        <v>0</v>
      </c>
      <c r="V17" s="75">
        <f t="shared" si="2"/>
        <v>0</v>
      </c>
    </row>
    <row r="18" spans="1:22" ht="15.75" thickBot="1" x14ac:dyDescent="0.3">
      <c r="A18" s="22">
        <v>16</v>
      </c>
      <c r="B18" s="45"/>
      <c r="C18" s="45"/>
      <c r="D18" s="46"/>
      <c r="E18" s="79"/>
      <c r="F18" s="91"/>
      <c r="G18" t="str">
        <f t="shared" ca="1" si="0"/>
        <v/>
      </c>
      <c r="H18" s="44"/>
      <c r="I18" s="51"/>
      <c r="J18" s="52"/>
      <c r="K18" s="52"/>
      <c r="L18" s="53"/>
      <c r="M18" s="54"/>
      <c r="N18" s="35"/>
      <c r="O18" s="10"/>
      <c r="P18" s="58"/>
      <c r="Q18" s="63"/>
      <c r="R18" s="68"/>
      <c r="S18" s="85"/>
      <c r="T18" s="8">
        <f>SUM(P18:R18)</f>
        <v>0</v>
      </c>
      <c r="U18" s="27">
        <f>IF(S18="Oui",IF(B18&lt;&gt;0,$J$31,0),0)</f>
        <v>0</v>
      </c>
      <c r="V18" s="75">
        <f t="shared" si="2"/>
        <v>0</v>
      </c>
    </row>
    <row r="19" spans="1:22" ht="15.75" thickBot="1" x14ac:dyDescent="0.3">
      <c r="A19" s="22">
        <v>17</v>
      </c>
      <c r="B19" s="45"/>
      <c r="C19" s="45"/>
      <c r="D19" s="46"/>
      <c r="E19" s="79"/>
      <c r="F19" s="91"/>
      <c r="G19" t="str">
        <f t="shared" ca="1" si="0"/>
        <v/>
      </c>
      <c r="H19" s="44"/>
      <c r="I19" s="51"/>
      <c r="J19" s="52"/>
      <c r="K19" s="52"/>
      <c r="L19" s="53"/>
      <c r="M19" s="54"/>
      <c r="N19" s="35"/>
      <c r="O19" s="10"/>
      <c r="P19" s="58"/>
      <c r="Q19" s="63"/>
      <c r="R19" s="68"/>
      <c r="S19" s="85"/>
      <c r="T19" s="8">
        <f>SUM(P19:R19)</f>
        <v>0</v>
      </c>
      <c r="U19" s="27">
        <f>IF(S19="Oui",IF(B19&lt;&gt;0,$J$31,0),0)</f>
        <v>0</v>
      </c>
      <c r="V19" s="75">
        <f t="shared" si="2"/>
        <v>0</v>
      </c>
    </row>
    <row r="20" spans="1:22" ht="15.75" thickBot="1" x14ac:dyDescent="0.3">
      <c r="A20" s="22">
        <v>18</v>
      </c>
      <c r="B20" s="45"/>
      <c r="C20" s="45"/>
      <c r="D20" s="46"/>
      <c r="E20" s="79"/>
      <c r="F20" s="91"/>
      <c r="G20" t="str">
        <f t="shared" ca="1" si="0"/>
        <v/>
      </c>
      <c r="H20" s="44"/>
      <c r="I20" s="51"/>
      <c r="J20" s="52"/>
      <c r="K20" s="52"/>
      <c r="L20" s="53"/>
      <c r="M20" s="54"/>
      <c r="N20" s="35"/>
      <c r="O20" s="10"/>
      <c r="P20" s="58"/>
      <c r="Q20" s="63"/>
      <c r="R20" s="68"/>
      <c r="S20" s="85"/>
      <c r="T20" s="8">
        <f>SUM(P20:R20)</f>
        <v>0</v>
      </c>
      <c r="U20" s="27">
        <f>IF(S20="Oui",IF(B20&lt;&gt;0,$J$31,0),0)</f>
        <v>0</v>
      </c>
      <c r="V20" s="75">
        <f t="shared" si="2"/>
        <v>0</v>
      </c>
    </row>
    <row r="21" spans="1:22" ht="15.75" thickBot="1" x14ac:dyDescent="0.3">
      <c r="A21" s="22">
        <v>19</v>
      </c>
      <c r="B21" s="45"/>
      <c r="C21" s="45"/>
      <c r="D21" s="46"/>
      <c r="E21" s="79"/>
      <c r="F21" s="91"/>
      <c r="G21" t="str">
        <f t="shared" ca="1" si="0"/>
        <v/>
      </c>
      <c r="H21" s="44"/>
      <c r="I21" s="51"/>
      <c r="J21" s="52"/>
      <c r="K21" s="52"/>
      <c r="L21" s="53"/>
      <c r="M21" s="54"/>
      <c r="N21" s="35"/>
      <c r="O21" s="10"/>
      <c r="P21" s="58"/>
      <c r="Q21" s="63"/>
      <c r="R21" s="68"/>
      <c r="S21" s="85"/>
      <c r="T21" s="8">
        <f>SUM(P21:R21)</f>
        <v>0</v>
      </c>
      <c r="U21" s="27">
        <f>IF(S21="Oui",IF(B21&lt;&gt;0,$J$31,0),0)</f>
        <v>0</v>
      </c>
      <c r="V21" s="75">
        <f t="shared" si="2"/>
        <v>0</v>
      </c>
    </row>
    <row r="22" spans="1:22" ht="15.75" thickBot="1" x14ac:dyDescent="0.3">
      <c r="A22" s="22">
        <v>20</v>
      </c>
      <c r="B22" s="45"/>
      <c r="C22" s="45"/>
      <c r="D22" s="46"/>
      <c r="E22" s="79"/>
      <c r="F22" s="91"/>
      <c r="G22" t="str">
        <f t="shared" ca="1" si="0"/>
        <v/>
      </c>
      <c r="H22" s="44"/>
      <c r="I22" s="51"/>
      <c r="J22" s="52"/>
      <c r="K22" s="52"/>
      <c r="L22" s="53"/>
      <c r="M22" s="54"/>
      <c r="N22" s="35"/>
      <c r="O22" s="10"/>
      <c r="P22" s="58"/>
      <c r="Q22" s="63"/>
      <c r="R22" s="68"/>
      <c r="S22" s="85"/>
      <c r="T22" s="8">
        <f>SUM(P22:R22)</f>
        <v>0</v>
      </c>
      <c r="U22" s="27">
        <f>IF(S22="Oui",IF(B22&lt;&gt;0,$J$31,0),0)</f>
        <v>0</v>
      </c>
      <c r="V22" s="75">
        <f t="shared" si="2"/>
        <v>0</v>
      </c>
    </row>
    <row r="23" spans="1:22" ht="15.75" thickBot="1" x14ac:dyDescent="0.3">
      <c r="A23" s="22">
        <v>21</v>
      </c>
      <c r="B23" s="45"/>
      <c r="C23" s="45"/>
      <c r="D23" s="46"/>
      <c r="E23" s="79"/>
      <c r="F23" s="91"/>
      <c r="G23" t="str">
        <f t="shared" ca="1" si="0"/>
        <v/>
      </c>
      <c r="H23" s="44"/>
      <c r="I23" s="51"/>
      <c r="J23" s="52"/>
      <c r="K23" s="52"/>
      <c r="L23" s="53"/>
      <c r="M23" s="54"/>
      <c r="N23" s="35"/>
      <c r="O23" s="10"/>
      <c r="P23" s="58"/>
      <c r="Q23" s="63"/>
      <c r="R23" s="68"/>
      <c r="S23" s="85"/>
      <c r="T23" s="8">
        <f>SUM(P23:R23)</f>
        <v>0</v>
      </c>
      <c r="U23" s="27">
        <f>IF(S23="Oui",IF(B23&lt;&gt;0,$J$31,0),0)</f>
        <v>0</v>
      </c>
      <c r="V23" s="75">
        <f t="shared" si="2"/>
        <v>0</v>
      </c>
    </row>
    <row r="24" spans="1:22" ht="15.75" thickBot="1" x14ac:dyDescent="0.3">
      <c r="A24" s="22">
        <v>22</v>
      </c>
      <c r="B24" s="45"/>
      <c r="C24" s="45"/>
      <c r="D24" s="46"/>
      <c r="E24" s="79"/>
      <c r="F24" s="91"/>
      <c r="G24" t="str">
        <f t="shared" ca="1" si="0"/>
        <v/>
      </c>
      <c r="H24" s="44"/>
      <c r="I24" s="51"/>
      <c r="J24" s="52"/>
      <c r="K24" s="52"/>
      <c r="L24" s="53"/>
      <c r="M24" s="54"/>
      <c r="N24" s="35"/>
      <c r="O24" s="10"/>
      <c r="P24" s="58"/>
      <c r="Q24" s="63"/>
      <c r="R24" s="68"/>
      <c r="S24" s="85"/>
      <c r="T24" s="8">
        <f>SUM(P24:R24)</f>
        <v>0</v>
      </c>
      <c r="U24" s="27">
        <f>IF(S24="Oui",IF(B24&lt;&gt;0,$J$31,0),0)</f>
        <v>0</v>
      </c>
      <c r="V24" s="75">
        <f t="shared" si="2"/>
        <v>0</v>
      </c>
    </row>
    <row r="25" spans="1:22" ht="15.75" thickBot="1" x14ac:dyDescent="0.3">
      <c r="A25" s="22">
        <v>23</v>
      </c>
      <c r="B25" s="45"/>
      <c r="C25" s="45"/>
      <c r="D25" s="46"/>
      <c r="E25" s="79"/>
      <c r="F25" s="91"/>
      <c r="G25" t="str">
        <f t="shared" ca="1" si="0"/>
        <v/>
      </c>
      <c r="H25" s="44"/>
      <c r="I25" s="51"/>
      <c r="J25" s="52"/>
      <c r="K25" s="52"/>
      <c r="L25" s="53"/>
      <c r="M25" s="54"/>
      <c r="N25" s="35"/>
      <c r="O25" s="10"/>
      <c r="P25" s="58"/>
      <c r="Q25" s="63"/>
      <c r="R25" s="68"/>
      <c r="S25" s="85"/>
      <c r="T25" s="8">
        <f>SUM(P25:R25)</f>
        <v>0</v>
      </c>
      <c r="U25" s="27">
        <f>IF(S25="Oui",IF(B25&lt;&gt;0,$J$31,0),0)</f>
        <v>0</v>
      </c>
      <c r="V25" s="75">
        <f t="shared" si="2"/>
        <v>0</v>
      </c>
    </row>
    <row r="26" spans="1:22" ht="15.75" thickBot="1" x14ac:dyDescent="0.3">
      <c r="A26" s="22">
        <v>24</v>
      </c>
      <c r="B26" s="45"/>
      <c r="C26" s="45"/>
      <c r="D26" s="46"/>
      <c r="E26" s="79"/>
      <c r="F26" s="91"/>
      <c r="G26" t="str">
        <f t="shared" ca="1" si="0"/>
        <v/>
      </c>
      <c r="H26" s="44"/>
      <c r="I26" s="51"/>
      <c r="J26" s="52"/>
      <c r="K26" s="52"/>
      <c r="L26" s="53"/>
      <c r="M26" s="54"/>
      <c r="N26" s="35"/>
      <c r="O26" s="10"/>
      <c r="P26" s="58"/>
      <c r="Q26" s="63"/>
      <c r="R26" s="68"/>
      <c r="S26" s="85"/>
      <c r="T26" s="8">
        <f>SUM(P26:R26)</f>
        <v>0</v>
      </c>
      <c r="U26" s="27">
        <f>IF(S26="Oui",IF(B26&lt;&gt;0,$J$31,0),0)</f>
        <v>0</v>
      </c>
      <c r="V26" s="75">
        <f t="shared" si="2"/>
        <v>0</v>
      </c>
    </row>
    <row r="27" spans="1:22" ht="15.75" thickBot="1" x14ac:dyDescent="0.3">
      <c r="A27" s="22">
        <v>25</v>
      </c>
      <c r="B27" s="45"/>
      <c r="C27" s="45"/>
      <c r="D27" s="46"/>
      <c r="E27" s="79"/>
      <c r="F27" s="91"/>
      <c r="G27" t="str">
        <f t="shared" ca="1" si="0"/>
        <v/>
      </c>
      <c r="H27" s="44"/>
      <c r="I27" s="51"/>
      <c r="J27" s="52"/>
      <c r="K27" s="52"/>
      <c r="L27" s="53"/>
      <c r="M27" s="54"/>
      <c r="N27" s="35"/>
      <c r="O27" s="10"/>
      <c r="P27" s="58"/>
      <c r="Q27" s="63"/>
      <c r="R27" s="68"/>
      <c r="S27" s="85"/>
      <c r="T27" s="8">
        <f>SUM(P27:R27)</f>
        <v>0</v>
      </c>
      <c r="U27" s="27">
        <f>IF(S27="Oui",IF(B27&lt;&gt;0,$J$31,0),0)</f>
        <v>0</v>
      </c>
      <c r="V27" s="75">
        <f t="shared" si="2"/>
        <v>0</v>
      </c>
    </row>
    <row r="28" spans="1:22" ht="15.75" thickBot="1" x14ac:dyDescent="0.3">
      <c r="A28" s="22">
        <v>26</v>
      </c>
      <c r="B28" s="45"/>
      <c r="C28" s="45"/>
      <c r="D28" s="46"/>
      <c r="E28" s="79"/>
      <c r="F28" s="92"/>
      <c r="G28" t="str">
        <f t="shared" ca="1" si="0"/>
        <v/>
      </c>
      <c r="H28" s="44"/>
      <c r="I28" s="51"/>
      <c r="J28" s="52"/>
      <c r="K28" s="52"/>
      <c r="L28" s="53"/>
      <c r="M28" s="54"/>
      <c r="N28" s="35"/>
      <c r="O28" s="10"/>
      <c r="P28" s="58"/>
      <c r="Q28" s="63"/>
      <c r="R28" s="68"/>
      <c r="S28" s="85"/>
      <c r="T28" s="8">
        <f>SUM(P28:R28)</f>
        <v>0</v>
      </c>
      <c r="U28" s="27">
        <f>IF(S28="Oui",IF(B28&lt;&gt;0,$J$31,0),0)</f>
        <v>0</v>
      </c>
      <c r="V28" s="75">
        <f t="shared" si="2"/>
        <v>0</v>
      </c>
    </row>
    <row r="29" spans="1:22" ht="15.75" thickBot="1" x14ac:dyDescent="0.3">
      <c r="B29" s="95"/>
      <c r="C29" s="96"/>
      <c r="G29" s="25">
        <f ca="1">COUNTIF(G3:G28,"Majeur")</f>
        <v>0</v>
      </c>
      <c r="H29" s="26" t="s">
        <v>26</v>
      </c>
      <c r="N29" s="36">
        <f>SUM(N3:N28)</f>
        <v>0</v>
      </c>
      <c r="O29" s="37"/>
      <c r="P29" s="59">
        <f>SUM(P3:P28)</f>
        <v>0</v>
      </c>
      <c r="Q29" s="64">
        <f>SUM(Q3:Q28)</f>
        <v>0</v>
      </c>
      <c r="R29" s="69">
        <f>SUM(R3:R28)</f>
        <v>0</v>
      </c>
      <c r="S29" s="80"/>
      <c r="T29" s="74">
        <f>SUM(T3:T28)</f>
        <v>0</v>
      </c>
      <c r="U29" s="74">
        <f>SUM(U3:U28)</f>
        <v>0</v>
      </c>
      <c r="V29" s="76">
        <f>SUM(V3:V28)</f>
        <v>0</v>
      </c>
    </row>
    <row r="30" spans="1:22" x14ac:dyDescent="0.25">
      <c r="A30" s="5" t="s">
        <v>19</v>
      </c>
      <c r="B30" s="94"/>
      <c r="C30" s="99" t="s">
        <v>60</v>
      </c>
      <c r="F30" s="71" t="s">
        <v>17</v>
      </c>
      <c r="G30" s="40" t="s">
        <v>28</v>
      </c>
      <c r="H30" s="38">
        <f>COUNTIF(H3:H28,"G")</f>
        <v>0</v>
      </c>
      <c r="I30" s="9"/>
      <c r="J30" s="23"/>
      <c r="Q30" s="3"/>
      <c r="S30" s="83" t="s">
        <v>50</v>
      </c>
    </row>
    <row r="31" spans="1:22" x14ac:dyDescent="0.25">
      <c r="A31" s="7">
        <v>1</v>
      </c>
      <c r="B31" s="102"/>
      <c r="C31" s="98"/>
      <c r="D31" s="70" t="s">
        <v>30</v>
      </c>
      <c r="G31" s="41" t="s">
        <v>29</v>
      </c>
      <c r="H31" s="39">
        <f>COUNTIF(H3:H28,"F")</f>
        <v>0</v>
      </c>
      <c r="I31" s="9"/>
      <c r="J31" s="24"/>
      <c r="S31" s="83" t="s">
        <v>51</v>
      </c>
    </row>
    <row r="32" spans="1:22" x14ac:dyDescent="0.25">
      <c r="A32" s="7">
        <v>2</v>
      </c>
      <c r="B32" s="101"/>
      <c r="C32" s="98"/>
      <c r="G32" s="6" t="s">
        <v>22</v>
      </c>
      <c r="H32" s="6">
        <f>H30+H31</f>
        <v>0</v>
      </c>
    </row>
    <row r="33" spans="1:10" x14ac:dyDescent="0.25">
      <c r="A33" s="7">
        <v>3</v>
      </c>
      <c r="B33" s="101"/>
      <c r="C33" s="97"/>
      <c r="F33" s="71" t="s">
        <v>15</v>
      </c>
      <c r="G33" s="2" t="s">
        <v>20</v>
      </c>
      <c r="H33" s="103">
        <f>COUNTIF(C31:C34,"F")</f>
        <v>0</v>
      </c>
      <c r="I33" s="73" t="s">
        <v>38</v>
      </c>
      <c r="J33" s="93">
        <f>F3</f>
        <v>0</v>
      </c>
    </row>
    <row r="34" spans="1:10" x14ac:dyDescent="0.25">
      <c r="A34" s="7">
        <v>4</v>
      </c>
      <c r="B34" s="101"/>
      <c r="C34" s="97"/>
      <c r="G34" s="4" t="s">
        <v>21</v>
      </c>
      <c r="H34" s="4">
        <f>COUNTIF(C31:C34,"H")</f>
        <v>0</v>
      </c>
    </row>
    <row r="35" spans="1:10" x14ac:dyDescent="0.25">
      <c r="B35" s="100"/>
      <c r="G35" s="6" t="s">
        <v>23</v>
      </c>
      <c r="H35" s="6">
        <f>H33+H34</f>
        <v>0</v>
      </c>
    </row>
  </sheetData>
  <sortState ref="B2:B93">
    <sortCondition ref="B2"/>
  </sortState>
  <mergeCells count="3">
    <mergeCell ref="B1:G1"/>
    <mergeCell ref="I1:M1"/>
    <mergeCell ref="F3:F28"/>
  </mergeCells>
  <conditionalFormatting sqref="V3:V28">
    <cfRule type="expression" dxfId="15" priority="12">
      <formula>S3="Non"</formula>
    </cfRule>
  </conditionalFormatting>
  <conditionalFormatting sqref="S3:S28">
    <cfRule type="cellIs" dxfId="14" priority="10" operator="equal">
      <formula>"Oui"</formula>
    </cfRule>
    <cfRule type="cellIs" dxfId="13" priority="11" operator="equal">
      <formula>"Non"</formula>
    </cfRule>
  </conditionalFormatting>
  <conditionalFormatting sqref="G3:G28">
    <cfRule type="expression" dxfId="12" priority="4">
      <formula>G3="Mineur"</formula>
    </cfRule>
    <cfRule type="expression" dxfId="11" priority="5">
      <formula>G3="Majeur"</formula>
    </cfRule>
  </conditionalFormatting>
  <conditionalFormatting sqref="G3:G28">
    <cfRule type="expression" dxfId="10" priority="3">
      <formula>G3=""</formula>
    </cfRule>
  </conditionalFormatting>
  <conditionalFormatting sqref="U3">
    <cfRule type="expression" dxfId="9" priority="2">
      <formula>S3="Non"</formula>
    </cfRule>
    <cfRule type="expression" dxfId="8" priority="1">
      <formula>S3="Oui"</formula>
    </cfRule>
  </conditionalFormatting>
  <dataValidations count="4">
    <dataValidation type="list" allowBlank="1" showInputMessage="1" showErrorMessage="1" sqref="S3:S28">
      <formula1>Participation_Effective</formula1>
    </dataValidation>
    <dataValidation type="list" allowBlank="1" showInputMessage="1" showErrorMessage="1" sqref="H3:H28">
      <formula1>"G,F"</formula1>
    </dataValidation>
    <dataValidation type="list" allowBlank="1" showInputMessage="1" showErrorMessage="1" sqref="D3">
      <formula1>"1G1,1G2,1G3,1G4,1G5,1G6,1G7,1G8,1STMG1,1STMG2,2DE01,2DE02,2DE03,2DE04,2DE05,2DE06,2DE07,2DE08,2DE09,2DE10,LNC,LNC 1G,LNC TG,LNCSTMG,TG1,TG2,TG3,TG4,TG5,TG6,TG7,TG8,TSTMG1,TSTMG2"</formula1>
    </dataValidation>
    <dataValidation type="list" allowBlank="1" showInputMessage="1" showErrorMessage="1" sqref="C31:C34">
      <formula1>"H,F"</formula1>
    </dataValidation>
  </dataValidations>
  <pageMargins left="0.51181102362204722" right="0.51181102362204722" top="0.55118110236220474" bottom="0.55118110236220474" header="0.31496062992125984" footer="0.31496062992125984"/>
  <pageSetup paperSize="8" scale="54" orientation="landscape" cellComments="asDisplayed" r:id="rId1"/>
  <headerFooter>
    <oddHeader>&amp;L&amp;F&amp;C&amp;A&amp;R&amp;D - &amp;T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Notice</vt:lpstr>
      <vt:lpstr>participants</vt:lpstr>
      <vt:lpstr>participants!Impression_des_titres</vt:lpstr>
      <vt:lpstr>participants!Participation_Effective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2026-07-08T13:47:43Z</dcterms:modified>
</cp:coreProperties>
</file>